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Print_Titles" localSheetId="0">Sheet1!$1:$4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<sst xmlns="http://schemas.openxmlformats.org/spreadsheetml/2006/main" count="109">
  <si>
    <t>2017年怀集县村级公益事业建设“一事一议”财政奖补项目资金安排方案</t>
  </si>
  <si>
    <t>序号</t>
  </si>
  <si>
    <t>镇</t>
  </si>
  <si>
    <t>村</t>
  </si>
  <si>
    <t>经济社</t>
  </si>
  <si>
    <t>建设内容</t>
  </si>
  <si>
    <t>建设地点</t>
  </si>
  <si>
    <t>项目总投资</t>
  </si>
  <si>
    <t>财政奖补资金合计</t>
  </si>
  <si>
    <t>中央和省财政补助</t>
  </si>
  <si>
    <t>市财政补助</t>
  </si>
  <si>
    <t>县财政补助</t>
  </si>
  <si>
    <t>农民筹资筹劳</t>
  </si>
  <si>
    <t>村集体经济和社会捐赠</t>
  </si>
  <si>
    <t>其他财政资金</t>
  </si>
  <si>
    <t>桥头</t>
  </si>
  <si>
    <t>红光</t>
  </si>
  <si>
    <t>浊水村小组</t>
  </si>
  <si>
    <t>村道硬3000*2.5*0.18米，修建便桥1座5*5*2米</t>
  </si>
  <si>
    <t>浊水村</t>
  </si>
  <si>
    <t>新兴</t>
  </si>
  <si>
    <t>讨论</t>
  </si>
  <si>
    <t>文化楼315平方米，文化广场780平方米，路灯16盏、挡土墙等</t>
  </si>
  <si>
    <t>讨论社</t>
  </si>
  <si>
    <t>凤岗</t>
  </si>
  <si>
    <t>龙门</t>
  </si>
  <si>
    <t>硖下洞</t>
  </si>
  <si>
    <t>村道硬底化长60米，篮球场660平方，广场168平方，挡土墙76立方及填土等</t>
  </si>
  <si>
    <t>欧上</t>
  </si>
  <si>
    <t>坳头第二经济社</t>
  </si>
  <si>
    <t>水利挡土204*0.8*2.5米，填土1802*10*0.5米等</t>
  </si>
  <si>
    <t>龙门村</t>
  </si>
  <si>
    <t>路灯60盏</t>
  </si>
  <si>
    <t>桃花</t>
  </si>
  <si>
    <t>庙丁</t>
  </si>
  <si>
    <t>新建文化楼2层共260平方米</t>
  </si>
  <si>
    <t>庙丁村</t>
  </si>
  <si>
    <t>麦村</t>
  </si>
  <si>
    <t>佐坑</t>
  </si>
  <si>
    <t>挡土场182立方、涵洞水陂1个、涵洞护墙1个、广场384平方、河涌盖板42米，河涌挡墙106米,太阳能路灯5盏</t>
  </si>
  <si>
    <t>大岗</t>
  </si>
  <si>
    <t>连会</t>
  </si>
  <si>
    <t>徐屋</t>
  </si>
  <si>
    <t>文化楼340平方米，文化广场200平方米，花池40米，路灯8盏等</t>
  </si>
  <si>
    <t>徐屋村小组</t>
  </si>
  <si>
    <t>镇南</t>
  </si>
  <si>
    <t>郎心</t>
  </si>
  <si>
    <t>文化广场1300平方、村道硬底化42立方、水沟320米、路灯28盏、房屋补偿18间等</t>
  </si>
  <si>
    <t>石群</t>
  </si>
  <si>
    <t>大洞</t>
  </si>
  <si>
    <t>广场2500平方及附属工程设施等</t>
  </si>
  <si>
    <t>马宁</t>
  </si>
  <si>
    <t>钢铁</t>
  </si>
  <si>
    <t>罗屋</t>
  </si>
  <si>
    <t>村道硬底化1020米*2.5*0.18米</t>
  </si>
  <si>
    <t>姚塘</t>
  </si>
  <si>
    <t>岗头</t>
  </si>
  <si>
    <t>街道平整4980平方、排污管道铺设363米、自来水管道363米、植树98株、篮球场120平方、文化楼287平方、排污处理池36平方、垃圾屋1间、路灯39盏、村道4500平方及其他</t>
  </si>
  <si>
    <t>新龙</t>
  </si>
  <si>
    <t>篮球场393平方、广场1007平方、健身器材、球场灯、石台石凳5套、花基285米、垃圾收集点1个、球场灯8盏等</t>
  </si>
  <si>
    <t>蔡屋村</t>
  </si>
  <si>
    <t>龙珠</t>
  </si>
  <si>
    <t>村道硬底520*3.5*0.18米</t>
  </si>
  <si>
    <t>龙珠村</t>
  </si>
  <si>
    <t>冷坑</t>
  </si>
  <si>
    <t>高松</t>
  </si>
  <si>
    <t>综合文化活动中心968平方</t>
  </si>
  <si>
    <t>一、四、五经济社</t>
  </si>
  <si>
    <t>中洲</t>
  </si>
  <si>
    <t>中心</t>
  </si>
  <si>
    <t>中心村华地至中洲市场村道硬底化700*3.5*0.18米，水渠函贡280米等</t>
  </si>
  <si>
    <t>连麦</t>
  </si>
  <si>
    <t>文岗</t>
  </si>
  <si>
    <t>十三队</t>
  </si>
  <si>
    <t>村道硬底84*3.5*0.18米，篮球场540平方米*0.15厚，广场300平方，路灯55盏、挡土墙护玻100米等</t>
  </si>
  <si>
    <t>梁村</t>
  </si>
  <si>
    <t>花石</t>
  </si>
  <si>
    <t>英桂</t>
  </si>
  <si>
    <t>村道硬底化156米，篮球场及广场1410平方米，绿化植树9株等</t>
  </si>
  <si>
    <t>岗坪</t>
  </si>
  <si>
    <t>沙腾</t>
  </si>
  <si>
    <t>广场硬底化1512平方、围栏50米、座椅10张、植树40株、花基花围95米广场灯4盏、文体设施一批等</t>
  </si>
  <si>
    <t>村委会旁</t>
  </si>
  <si>
    <t>坳仔</t>
  </si>
  <si>
    <t>仕儒</t>
  </si>
  <si>
    <t>村道硬底化233*3*0.18米</t>
  </si>
  <si>
    <t>盆布</t>
  </si>
  <si>
    <t>村道硬底5120*3.5*0.18米</t>
  </si>
  <si>
    <t>石巷</t>
  </si>
  <si>
    <t>村道硬底化1.7千米*3*0.18</t>
  </si>
  <si>
    <t>丰亨</t>
  </si>
  <si>
    <t>洪滩</t>
  </si>
  <si>
    <t>路灯50盏</t>
  </si>
  <si>
    <t>一社至五社</t>
  </si>
  <si>
    <t>村道硬底化0.45千米（1、320*2.5*0.15米,2100*2*0.15米,3、37*1.2*15米）</t>
  </si>
  <si>
    <t>13队</t>
  </si>
  <si>
    <t>文化室40平方、文体广场600平方及设施</t>
  </si>
  <si>
    <t>蓝钟</t>
  </si>
  <si>
    <t>古城</t>
  </si>
  <si>
    <t>村道硬底化6.8千*2*0.18米，广场330平方等配套建设</t>
  </si>
  <si>
    <t>永攸</t>
  </si>
  <si>
    <t>上攸</t>
  </si>
  <si>
    <t>村道硬底化580*3*0.18米、228*3*0.18米，路桥1座2*2米、路基440米、垃圾池200平方、填土560立方等</t>
  </si>
  <si>
    <t>双甘</t>
  </si>
  <si>
    <t>文化广场1000平方、文化室430平方</t>
  </si>
  <si>
    <t>桐光</t>
  </si>
  <si>
    <t>村道硬底化1、180*3*0.18米,2、500*0*0.18米,3、150*3*0.18米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</si>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</sst>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9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59">
    <cellStyle name="常规" xfId="0" builtinId="0"/>
    <cellStyle name="货币[0]" xfId="1" builtinId="7"/>
    <cellStyle name="常规_Sheet1 (2)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Sheet1 (2)_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Sheet1 (2)_3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Sheet1_1_2014奖补汇总(市县分开)20140707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Sheet1_2_2014奖补汇总(市县分开)20140707" xfId="54"/>
    <cellStyle name="常规 3" xfId="55"/>
    <cellStyle name="常规_Sheet1_2014奖补汇总(市县分开)20140707" xfId="56"/>
    <cellStyle name="常规_Sheet1 (2)" xfId="57"/>
    <cellStyle name="常规 4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0"/>
  <sheetViews>
    <sheetView tabSelected="1" workbookViewId="0">
      <selection activeCell="O7" sqref="O7"/>
    </sheetView>
  </sheetViews>
  <sheetFormatPr defaultColWidth="9" defaultRowHeight="13.5"/>
  <cols>
    <col min="1" max="1" width="4.125" style="4" customWidth="1"/>
    <col min="2" max="2" width="6.125" style="5" customWidth="1"/>
    <col min="3" max="3" width="6.625" style="5" customWidth="1"/>
    <col min="4" max="4" width="8" style="5" customWidth="1"/>
    <col min="5" max="5" width="26.75" style="6" customWidth="1"/>
    <col min="6" max="6" width="9.25" style="5" customWidth="1"/>
    <col min="7" max="7" width="9" style="5" customWidth="1"/>
    <col min="8" max="8" width="8.125" style="5" customWidth="1"/>
    <col min="9" max="9" width="8.625" style="5" customWidth="1"/>
    <col min="10" max="10" width="9.125" style="5" customWidth="1"/>
    <col min="11" max="11" width="8.625" style="5" customWidth="1"/>
    <col min="12" max="12" width="9" style="5" customWidth="1"/>
    <col min="13" max="13" width="12" style="5" customWidth="1"/>
    <col min="14" max="14" width="6.375" style="5" customWidth="1"/>
    <col min="15" max="15" width="12.625"/>
  </cols>
  <sheetData>
    <row r="1" s="1" customFormat="1" ht="42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0" customHeight="1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</row>
    <row r="4" ht="31" customHeight="1" spans="1:14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="2" customFormat="1" ht="28.5" spans="1:14">
      <c r="A5" s="11">
        <v>1</v>
      </c>
      <c r="B5" s="12" t="s">
        <v>15</v>
      </c>
      <c r="C5" s="12" t="s">
        <v>16</v>
      </c>
      <c r="D5" s="12" t="s">
        <v>17</v>
      </c>
      <c r="E5" s="13" t="s">
        <v>18</v>
      </c>
      <c r="F5" s="12" t="s">
        <v>19</v>
      </c>
      <c r="G5" s="12">
        <v>81</v>
      </c>
      <c r="H5" s="12">
        <f t="shared" ref="H5:H33" si="0">G5/3</f>
        <v>27</v>
      </c>
      <c r="I5" s="12">
        <f t="shared" ref="I5:I33" si="1">H5*0.8</f>
        <v>21.6</v>
      </c>
      <c r="J5" s="12">
        <f t="shared" ref="J5:J33" si="2">H5*0.1</f>
        <v>2.7</v>
      </c>
      <c r="K5" s="12">
        <f t="shared" ref="K5:K33" si="3">H5*0.1</f>
        <v>2.7</v>
      </c>
      <c r="L5" s="12">
        <v>0.414</v>
      </c>
      <c r="M5" s="12">
        <f t="shared" ref="M5:M33" si="4">G5-H5-L5</f>
        <v>53.586</v>
      </c>
      <c r="N5" s="12">
        <v>0</v>
      </c>
    </row>
    <row r="6" s="2" customFormat="1" ht="42.75" spans="1:14">
      <c r="A6" s="11">
        <v>2</v>
      </c>
      <c r="B6" s="12" t="s">
        <v>15</v>
      </c>
      <c r="C6" s="12" t="s">
        <v>20</v>
      </c>
      <c r="D6" s="12" t="s">
        <v>21</v>
      </c>
      <c r="E6" s="14" t="s">
        <v>22</v>
      </c>
      <c r="F6" s="12" t="s">
        <v>23</v>
      </c>
      <c r="G6" s="12">
        <v>54</v>
      </c>
      <c r="H6" s="12">
        <f t="shared" si="0"/>
        <v>18</v>
      </c>
      <c r="I6" s="12">
        <f t="shared" si="1"/>
        <v>14.4</v>
      </c>
      <c r="J6" s="12">
        <f t="shared" si="2"/>
        <v>1.8</v>
      </c>
      <c r="K6" s="12">
        <f t="shared" si="3"/>
        <v>1.8</v>
      </c>
      <c r="L6" s="12">
        <v>1.4</v>
      </c>
      <c r="M6" s="12">
        <f t="shared" si="4"/>
        <v>34.6</v>
      </c>
      <c r="N6" s="12">
        <v>0</v>
      </c>
    </row>
    <row r="7" s="2" customFormat="1" ht="42.75" spans="1:14">
      <c r="A7" s="11">
        <v>3</v>
      </c>
      <c r="B7" s="12" t="s">
        <v>24</v>
      </c>
      <c r="C7" s="12" t="s">
        <v>25</v>
      </c>
      <c r="D7" s="12" t="s">
        <v>26</v>
      </c>
      <c r="E7" s="13" t="s">
        <v>27</v>
      </c>
      <c r="F7" s="12" t="s">
        <v>26</v>
      </c>
      <c r="G7" s="12">
        <v>15.6</v>
      </c>
      <c r="H7" s="12">
        <f t="shared" si="0"/>
        <v>5.2</v>
      </c>
      <c r="I7" s="12">
        <f t="shared" si="1"/>
        <v>4.16</v>
      </c>
      <c r="J7" s="12">
        <f t="shared" si="2"/>
        <v>0.52</v>
      </c>
      <c r="K7" s="12">
        <f t="shared" si="3"/>
        <v>0.52</v>
      </c>
      <c r="L7" s="12">
        <v>0.2</v>
      </c>
      <c r="M7" s="12">
        <f t="shared" si="4"/>
        <v>10.2</v>
      </c>
      <c r="N7" s="12">
        <v>0</v>
      </c>
    </row>
    <row r="8" s="2" customFormat="1" ht="42.75" spans="1:14">
      <c r="A8" s="11">
        <v>4</v>
      </c>
      <c r="B8" s="12" t="s">
        <v>24</v>
      </c>
      <c r="C8" s="15" t="s">
        <v>28</v>
      </c>
      <c r="D8" s="15" t="s">
        <v>29</v>
      </c>
      <c r="E8" s="14" t="s">
        <v>30</v>
      </c>
      <c r="F8" s="15" t="s">
        <v>29</v>
      </c>
      <c r="G8" s="15">
        <v>27</v>
      </c>
      <c r="H8" s="12">
        <f t="shared" si="0"/>
        <v>9</v>
      </c>
      <c r="I8" s="12">
        <f t="shared" si="1"/>
        <v>7.2</v>
      </c>
      <c r="J8" s="12">
        <f t="shared" si="2"/>
        <v>0.9</v>
      </c>
      <c r="K8" s="12">
        <f t="shared" si="3"/>
        <v>0.9</v>
      </c>
      <c r="L8" s="12">
        <v>0.42</v>
      </c>
      <c r="M8" s="12">
        <f t="shared" si="4"/>
        <v>17.58</v>
      </c>
      <c r="N8" s="12">
        <v>0</v>
      </c>
    </row>
    <row r="9" s="2" customFormat="1" ht="14.25" spans="1:14">
      <c r="A9" s="11">
        <v>5</v>
      </c>
      <c r="B9" s="12" t="s">
        <v>24</v>
      </c>
      <c r="C9" s="12" t="s">
        <v>25</v>
      </c>
      <c r="D9" s="15" t="s">
        <v>31</v>
      </c>
      <c r="E9" s="14" t="s">
        <v>32</v>
      </c>
      <c r="F9" s="15" t="s">
        <v>31</v>
      </c>
      <c r="G9" s="15">
        <v>15</v>
      </c>
      <c r="H9" s="12">
        <f t="shared" si="0"/>
        <v>5</v>
      </c>
      <c r="I9" s="12">
        <f t="shared" si="1"/>
        <v>4</v>
      </c>
      <c r="J9" s="12">
        <f t="shared" si="2"/>
        <v>0.5</v>
      </c>
      <c r="K9" s="12">
        <f t="shared" si="3"/>
        <v>0.5</v>
      </c>
      <c r="L9" s="12">
        <v>0.4</v>
      </c>
      <c r="M9" s="12">
        <f t="shared" si="4"/>
        <v>9.6</v>
      </c>
      <c r="N9" s="12">
        <v>0</v>
      </c>
    </row>
    <row r="10" s="2" customFormat="1" ht="14.25" spans="1:14">
      <c r="A10" s="11">
        <v>6</v>
      </c>
      <c r="B10" s="12" t="s">
        <v>24</v>
      </c>
      <c r="C10" s="15" t="s">
        <v>33</v>
      </c>
      <c r="D10" s="15" t="s">
        <v>34</v>
      </c>
      <c r="E10" s="14" t="s">
        <v>35</v>
      </c>
      <c r="F10" s="15" t="s">
        <v>36</v>
      </c>
      <c r="G10" s="15">
        <v>45</v>
      </c>
      <c r="H10" s="12">
        <f t="shared" si="0"/>
        <v>15</v>
      </c>
      <c r="I10" s="12">
        <f t="shared" si="1"/>
        <v>12</v>
      </c>
      <c r="J10" s="12">
        <f t="shared" si="2"/>
        <v>1.5</v>
      </c>
      <c r="K10" s="12">
        <f t="shared" si="3"/>
        <v>1.5</v>
      </c>
      <c r="L10" s="12">
        <v>0.24</v>
      </c>
      <c r="M10" s="12">
        <f t="shared" si="4"/>
        <v>29.76</v>
      </c>
      <c r="N10" s="12">
        <v>0</v>
      </c>
    </row>
    <row r="11" s="2" customFormat="1" ht="57" spans="1:14">
      <c r="A11" s="11">
        <v>7</v>
      </c>
      <c r="B11" s="12" t="s">
        <v>24</v>
      </c>
      <c r="C11" s="15" t="s">
        <v>37</v>
      </c>
      <c r="D11" s="15" t="s">
        <v>38</v>
      </c>
      <c r="E11" s="14" t="s">
        <v>39</v>
      </c>
      <c r="F11" s="15" t="s">
        <v>38</v>
      </c>
      <c r="G11" s="15">
        <v>31.14</v>
      </c>
      <c r="H11" s="12">
        <f t="shared" si="0"/>
        <v>10.38</v>
      </c>
      <c r="I11" s="12">
        <f t="shared" si="1"/>
        <v>8.304</v>
      </c>
      <c r="J11" s="12">
        <f t="shared" si="2"/>
        <v>1.038</v>
      </c>
      <c r="K11" s="12">
        <f t="shared" si="3"/>
        <v>1.038</v>
      </c>
      <c r="L11" s="12">
        <v>0.52</v>
      </c>
      <c r="M11" s="12">
        <f t="shared" si="4"/>
        <v>20.24</v>
      </c>
      <c r="N11" s="12">
        <v>0</v>
      </c>
    </row>
    <row r="12" s="2" customFormat="1" ht="42.75" spans="1:14">
      <c r="A12" s="11">
        <v>8</v>
      </c>
      <c r="B12" s="15" t="s">
        <v>40</v>
      </c>
      <c r="C12" s="15" t="s">
        <v>41</v>
      </c>
      <c r="D12" s="15" t="s">
        <v>42</v>
      </c>
      <c r="E12" s="14" t="s">
        <v>43</v>
      </c>
      <c r="F12" s="15" t="s">
        <v>44</v>
      </c>
      <c r="G12" s="15">
        <v>55.5</v>
      </c>
      <c r="H12" s="12">
        <f t="shared" si="0"/>
        <v>18.5</v>
      </c>
      <c r="I12" s="12">
        <f t="shared" si="1"/>
        <v>14.8</v>
      </c>
      <c r="J12" s="12">
        <f t="shared" si="2"/>
        <v>1.85</v>
      </c>
      <c r="K12" s="12">
        <f t="shared" si="3"/>
        <v>1.85</v>
      </c>
      <c r="L12" s="12"/>
      <c r="M12" s="12">
        <f t="shared" si="4"/>
        <v>37</v>
      </c>
      <c r="N12" s="12">
        <v>0</v>
      </c>
    </row>
    <row r="13" s="2" customFormat="1" ht="42.75" spans="1:14">
      <c r="A13" s="11">
        <v>9</v>
      </c>
      <c r="B13" s="15" t="s">
        <v>40</v>
      </c>
      <c r="C13" s="15" t="s">
        <v>45</v>
      </c>
      <c r="D13" s="15" t="s">
        <v>46</v>
      </c>
      <c r="E13" s="14" t="s">
        <v>47</v>
      </c>
      <c r="F13" s="15" t="s">
        <v>46</v>
      </c>
      <c r="G13" s="15">
        <v>40.2</v>
      </c>
      <c r="H13" s="12">
        <f t="shared" si="0"/>
        <v>13.4</v>
      </c>
      <c r="I13" s="12">
        <f t="shared" si="1"/>
        <v>10.72</v>
      </c>
      <c r="J13" s="12">
        <f t="shared" si="2"/>
        <v>1.34</v>
      </c>
      <c r="K13" s="12">
        <f t="shared" si="3"/>
        <v>1.34</v>
      </c>
      <c r="L13" s="12">
        <v>0.44</v>
      </c>
      <c r="M13" s="12">
        <f t="shared" si="4"/>
        <v>26.36</v>
      </c>
      <c r="N13" s="12">
        <v>0</v>
      </c>
    </row>
    <row r="14" s="2" customFormat="1" ht="28.5" spans="1:14">
      <c r="A14" s="11">
        <v>10</v>
      </c>
      <c r="B14" s="15" t="s">
        <v>40</v>
      </c>
      <c r="C14" s="15" t="s">
        <v>48</v>
      </c>
      <c r="D14" s="15" t="s">
        <v>49</v>
      </c>
      <c r="E14" s="14" t="s">
        <v>50</v>
      </c>
      <c r="F14" s="15" t="s">
        <v>49</v>
      </c>
      <c r="G14" s="15">
        <v>53.1</v>
      </c>
      <c r="H14" s="12">
        <f t="shared" si="0"/>
        <v>17.7</v>
      </c>
      <c r="I14" s="12">
        <f t="shared" si="1"/>
        <v>14.16</v>
      </c>
      <c r="J14" s="12">
        <f t="shared" si="2"/>
        <v>1.77</v>
      </c>
      <c r="K14" s="12">
        <f t="shared" si="3"/>
        <v>1.77</v>
      </c>
      <c r="L14" s="12">
        <v>0.26</v>
      </c>
      <c r="M14" s="12">
        <f t="shared" si="4"/>
        <v>35.14</v>
      </c>
      <c r="N14" s="12">
        <v>0</v>
      </c>
    </row>
    <row r="15" s="2" customFormat="1" ht="28.5" spans="1:14">
      <c r="A15" s="11">
        <v>11</v>
      </c>
      <c r="B15" s="15" t="s">
        <v>51</v>
      </c>
      <c r="C15" s="15" t="s">
        <v>52</v>
      </c>
      <c r="D15" s="15" t="s">
        <v>53</v>
      </c>
      <c r="E15" s="14" t="s">
        <v>54</v>
      </c>
      <c r="F15" s="15" t="s">
        <v>53</v>
      </c>
      <c r="G15" s="15">
        <v>22.5</v>
      </c>
      <c r="H15" s="12">
        <f t="shared" si="0"/>
        <v>7.5</v>
      </c>
      <c r="I15" s="12">
        <f t="shared" si="1"/>
        <v>6</v>
      </c>
      <c r="J15" s="12">
        <f t="shared" si="2"/>
        <v>0.75</v>
      </c>
      <c r="K15" s="12">
        <f t="shared" si="3"/>
        <v>0.75</v>
      </c>
      <c r="L15" s="12"/>
      <c r="M15" s="12">
        <f t="shared" si="4"/>
        <v>15</v>
      </c>
      <c r="N15" s="12">
        <v>0</v>
      </c>
    </row>
    <row r="16" s="2" customFormat="1" ht="96" customHeight="1" spans="1:14">
      <c r="A16" s="11">
        <v>12</v>
      </c>
      <c r="B16" s="15" t="s">
        <v>51</v>
      </c>
      <c r="C16" s="15" t="s">
        <v>55</v>
      </c>
      <c r="D16" s="15" t="s">
        <v>56</v>
      </c>
      <c r="E16" s="14" t="s">
        <v>57</v>
      </c>
      <c r="F16" s="15" t="s">
        <v>56</v>
      </c>
      <c r="G16" s="15">
        <v>178.5</v>
      </c>
      <c r="H16" s="12">
        <f t="shared" si="0"/>
        <v>59.5</v>
      </c>
      <c r="I16" s="12">
        <f t="shared" si="1"/>
        <v>47.6</v>
      </c>
      <c r="J16" s="12">
        <f t="shared" si="2"/>
        <v>5.95</v>
      </c>
      <c r="K16" s="12">
        <f t="shared" si="3"/>
        <v>5.95</v>
      </c>
      <c r="L16" s="12">
        <v>0.212</v>
      </c>
      <c r="M16" s="12">
        <f t="shared" si="4"/>
        <v>118.788</v>
      </c>
      <c r="N16" s="12">
        <v>0</v>
      </c>
    </row>
    <row r="17" s="2" customFormat="1" ht="57" spans="1:14">
      <c r="A17" s="11">
        <v>13</v>
      </c>
      <c r="B17" s="15" t="s">
        <v>51</v>
      </c>
      <c r="C17" s="15" t="s">
        <v>58</v>
      </c>
      <c r="D17" s="15"/>
      <c r="E17" s="14" t="s">
        <v>59</v>
      </c>
      <c r="F17" s="15" t="s">
        <v>58</v>
      </c>
      <c r="G17" s="15">
        <v>33.3</v>
      </c>
      <c r="H17" s="12">
        <f t="shared" si="0"/>
        <v>11.1</v>
      </c>
      <c r="I17" s="12">
        <f t="shared" si="1"/>
        <v>8.88</v>
      </c>
      <c r="J17" s="12">
        <f t="shared" si="2"/>
        <v>1.11</v>
      </c>
      <c r="K17" s="12">
        <f t="shared" si="3"/>
        <v>1.11</v>
      </c>
      <c r="L17" s="12"/>
      <c r="M17" s="12">
        <f t="shared" si="4"/>
        <v>22.2</v>
      </c>
      <c r="N17" s="12">
        <v>0</v>
      </c>
    </row>
    <row r="18" s="2" customFormat="1" ht="14.25" spans="1:14">
      <c r="A18" s="11">
        <v>14</v>
      </c>
      <c r="B18" s="15" t="s">
        <v>51</v>
      </c>
      <c r="C18" s="15" t="s">
        <v>60</v>
      </c>
      <c r="D18" s="15" t="s">
        <v>61</v>
      </c>
      <c r="E18" s="14" t="s">
        <v>62</v>
      </c>
      <c r="F18" s="15" t="s">
        <v>63</v>
      </c>
      <c r="G18" s="15">
        <v>24</v>
      </c>
      <c r="H18" s="12">
        <f t="shared" si="0"/>
        <v>8</v>
      </c>
      <c r="I18" s="12">
        <f t="shared" si="1"/>
        <v>6.4</v>
      </c>
      <c r="J18" s="12">
        <f t="shared" si="2"/>
        <v>0.8</v>
      </c>
      <c r="K18" s="12">
        <f t="shared" si="3"/>
        <v>0.8</v>
      </c>
      <c r="L18" s="12">
        <v>0.5</v>
      </c>
      <c r="M18" s="12">
        <f t="shared" si="4"/>
        <v>15.5</v>
      </c>
      <c r="N18" s="12">
        <v>0</v>
      </c>
    </row>
    <row r="19" s="2" customFormat="1" ht="28.5" spans="1:14">
      <c r="A19" s="11">
        <v>15</v>
      </c>
      <c r="B19" s="15" t="s">
        <v>64</v>
      </c>
      <c r="C19" s="15" t="s">
        <v>64</v>
      </c>
      <c r="D19" s="15" t="s">
        <v>65</v>
      </c>
      <c r="E19" s="14" t="s">
        <v>66</v>
      </c>
      <c r="F19" s="15" t="s">
        <v>67</v>
      </c>
      <c r="G19" s="15">
        <v>148.5</v>
      </c>
      <c r="H19" s="12">
        <f t="shared" si="0"/>
        <v>49.5</v>
      </c>
      <c r="I19" s="12">
        <f t="shared" si="1"/>
        <v>39.6</v>
      </c>
      <c r="J19" s="12">
        <f t="shared" si="2"/>
        <v>4.95</v>
      </c>
      <c r="K19" s="12">
        <f t="shared" si="3"/>
        <v>4.95</v>
      </c>
      <c r="L19" s="12">
        <v>1.65</v>
      </c>
      <c r="M19" s="12">
        <f t="shared" si="4"/>
        <v>97.35</v>
      </c>
      <c r="N19" s="12">
        <v>0</v>
      </c>
    </row>
    <row r="20" s="2" customFormat="1" ht="42.75" spans="1:14">
      <c r="A20" s="11">
        <v>16</v>
      </c>
      <c r="B20" s="15" t="s">
        <v>68</v>
      </c>
      <c r="C20" s="15" t="s">
        <v>69</v>
      </c>
      <c r="D20" s="15"/>
      <c r="E20" s="14" t="s">
        <v>70</v>
      </c>
      <c r="F20" s="15"/>
      <c r="G20" s="15">
        <v>37.5</v>
      </c>
      <c r="H20" s="12">
        <f t="shared" si="0"/>
        <v>12.5</v>
      </c>
      <c r="I20" s="12">
        <f t="shared" si="1"/>
        <v>10</v>
      </c>
      <c r="J20" s="12">
        <f t="shared" si="2"/>
        <v>1.25</v>
      </c>
      <c r="K20" s="12">
        <f t="shared" si="3"/>
        <v>1.25</v>
      </c>
      <c r="L20" s="12">
        <v>4.6</v>
      </c>
      <c r="M20" s="12">
        <f t="shared" si="4"/>
        <v>20.4</v>
      </c>
      <c r="N20" s="12">
        <v>0</v>
      </c>
    </row>
    <row r="21" s="3" customFormat="1" ht="57" spans="1:14">
      <c r="A21" s="11">
        <v>17</v>
      </c>
      <c r="B21" s="15" t="s">
        <v>71</v>
      </c>
      <c r="C21" s="15" t="s">
        <v>72</v>
      </c>
      <c r="D21" s="15" t="s">
        <v>73</v>
      </c>
      <c r="E21" s="16" t="s">
        <v>74</v>
      </c>
      <c r="F21" s="15" t="s">
        <v>73</v>
      </c>
      <c r="G21" s="15">
        <v>35.76</v>
      </c>
      <c r="H21" s="12">
        <f t="shared" si="0"/>
        <v>11.92</v>
      </c>
      <c r="I21" s="12">
        <f t="shared" si="1"/>
        <v>9.536</v>
      </c>
      <c r="J21" s="12">
        <f t="shared" si="2"/>
        <v>1.192</v>
      </c>
      <c r="K21" s="12">
        <f t="shared" si="3"/>
        <v>1.192</v>
      </c>
      <c r="L21" s="12">
        <v>0.452</v>
      </c>
      <c r="M21" s="12">
        <f t="shared" si="4"/>
        <v>23.388</v>
      </c>
      <c r="N21" s="12">
        <v>0</v>
      </c>
    </row>
    <row r="22" s="2" customFormat="1" ht="42.75" spans="1:14">
      <c r="A22" s="11">
        <v>18</v>
      </c>
      <c r="B22" s="15" t="s">
        <v>75</v>
      </c>
      <c r="C22" s="15" t="s">
        <v>76</v>
      </c>
      <c r="D22" s="15" t="s">
        <v>77</v>
      </c>
      <c r="E22" s="14" t="s">
        <v>78</v>
      </c>
      <c r="F22" s="15" t="s">
        <v>77</v>
      </c>
      <c r="G22" s="15">
        <v>36</v>
      </c>
      <c r="H22" s="12">
        <f t="shared" si="0"/>
        <v>12</v>
      </c>
      <c r="I22" s="12">
        <f t="shared" si="1"/>
        <v>9.6</v>
      </c>
      <c r="J22" s="12">
        <f t="shared" si="2"/>
        <v>1.2</v>
      </c>
      <c r="K22" s="12">
        <f t="shared" si="3"/>
        <v>1.2</v>
      </c>
      <c r="L22" s="12"/>
      <c r="M22" s="12">
        <f t="shared" si="4"/>
        <v>24</v>
      </c>
      <c r="N22" s="12">
        <v>0</v>
      </c>
    </row>
    <row r="23" s="2" customFormat="1" ht="57" spans="1:14">
      <c r="A23" s="11">
        <v>19</v>
      </c>
      <c r="B23" s="12" t="s">
        <v>79</v>
      </c>
      <c r="C23" s="12" t="s">
        <v>80</v>
      </c>
      <c r="D23" s="12" t="s">
        <v>80</v>
      </c>
      <c r="E23" s="13" t="s">
        <v>81</v>
      </c>
      <c r="F23" s="12" t="s">
        <v>82</v>
      </c>
      <c r="G23" s="12">
        <v>24</v>
      </c>
      <c r="H23" s="12">
        <f t="shared" si="0"/>
        <v>8</v>
      </c>
      <c r="I23" s="12">
        <f t="shared" si="1"/>
        <v>6.4</v>
      </c>
      <c r="J23" s="12">
        <f t="shared" si="2"/>
        <v>0.8</v>
      </c>
      <c r="K23" s="12">
        <f t="shared" si="3"/>
        <v>0.8</v>
      </c>
      <c r="L23" s="12"/>
      <c r="M23" s="12">
        <f t="shared" si="4"/>
        <v>16</v>
      </c>
      <c r="N23" s="12">
        <v>0</v>
      </c>
    </row>
    <row r="24" s="2" customFormat="1" ht="14.25" spans="1:14">
      <c r="A24" s="11">
        <v>20</v>
      </c>
      <c r="B24" s="12" t="s">
        <v>83</v>
      </c>
      <c r="C24" s="12" t="s">
        <v>84</v>
      </c>
      <c r="D24" s="12"/>
      <c r="E24" s="13" t="s">
        <v>85</v>
      </c>
      <c r="F24" s="12"/>
      <c r="G24" s="12">
        <v>6.9</v>
      </c>
      <c r="H24" s="12">
        <f t="shared" si="0"/>
        <v>2.3</v>
      </c>
      <c r="I24" s="12">
        <f t="shared" si="1"/>
        <v>1.84</v>
      </c>
      <c r="J24" s="12">
        <f t="shared" si="2"/>
        <v>0.23</v>
      </c>
      <c r="K24" s="12">
        <f t="shared" si="3"/>
        <v>0.23</v>
      </c>
      <c r="L24" s="12"/>
      <c r="M24" s="12">
        <f t="shared" si="4"/>
        <v>4.6</v>
      </c>
      <c r="N24" s="12">
        <v>0</v>
      </c>
    </row>
    <row r="25" s="2" customFormat="1" ht="14.25" spans="1:14">
      <c r="A25" s="11">
        <v>21</v>
      </c>
      <c r="B25" s="12" t="s">
        <v>83</v>
      </c>
      <c r="C25" s="12" t="s">
        <v>86</v>
      </c>
      <c r="D25" s="12"/>
      <c r="E25" s="13" t="s">
        <v>87</v>
      </c>
      <c r="F25" s="12"/>
      <c r="G25" s="12">
        <v>171</v>
      </c>
      <c r="H25" s="12">
        <f t="shared" si="0"/>
        <v>57</v>
      </c>
      <c r="I25" s="12">
        <f t="shared" si="1"/>
        <v>45.6</v>
      </c>
      <c r="J25" s="12">
        <f t="shared" si="2"/>
        <v>5.7</v>
      </c>
      <c r="K25" s="12">
        <f t="shared" si="3"/>
        <v>5.7</v>
      </c>
      <c r="L25" s="12">
        <v>2.4</v>
      </c>
      <c r="M25" s="12">
        <f t="shared" si="4"/>
        <v>111.6</v>
      </c>
      <c r="N25" s="12">
        <v>0</v>
      </c>
    </row>
    <row r="26" s="2" customFormat="1" ht="14.25" spans="1:14">
      <c r="A26" s="11">
        <v>22</v>
      </c>
      <c r="B26" s="12" t="s">
        <v>83</v>
      </c>
      <c r="C26" s="12" t="s">
        <v>86</v>
      </c>
      <c r="D26" s="12" t="s">
        <v>88</v>
      </c>
      <c r="E26" s="13" t="s">
        <v>89</v>
      </c>
      <c r="F26" s="12" t="s">
        <v>88</v>
      </c>
      <c r="G26" s="12">
        <v>50.1</v>
      </c>
      <c r="H26" s="12">
        <f t="shared" si="0"/>
        <v>16.7</v>
      </c>
      <c r="I26" s="12">
        <f t="shared" si="1"/>
        <v>13.36</v>
      </c>
      <c r="J26" s="12">
        <f t="shared" si="2"/>
        <v>1.67</v>
      </c>
      <c r="K26" s="12">
        <f t="shared" si="3"/>
        <v>1.67</v>
      </c>
      <c r="L26" s="12"/>
      <c r="M26" s="12">
        <f t="shared" si="4"/>
        <v>33.4</v>
      </c>
      <c r="N26" s="12">
        <v>0</v>
      </c>
    </row>
    <row r="27" s="2" customFormat="1" ht="28.5" spans="1:14">
      <c r="A27" s="11">
        <v>23</v>
      </c>
      <c r="B27" s="12" t="s">
        <v>83</v>
      </c>
      <c r="C27" s="12" t="s">
        <v>90</v>
      </c>
      <c r="D27" s="12" t="s">
        <v>91</v>
      </c>
      <c r="E27" s="13" t="s">
        <v>92</v>
      </c>
      <c r="F27" s="12" t="s">
        <v>93</v>
      </c>
      <c r="G27" s="12">
        <v>9.45</v>
      </c>
      <c r="H27" s="12">
        <f t="shared" si="0"/>
        <v>3.15</v>
      </c>
      <c r="I27" s="12">
        <f t="shared" si="1"/>
        <v>2.52</v>
      </c>
      <c r="J27" s="12">
        <f t="shared" si="2"/>
        <v>0.315</v>
      </c>
      <c r="K27" s="12">
        <f t="shared" si="3"/>
        <v>0.315</v>
      </c>
      <c r="L27" s="12"/>
      <c r="M27" s="12">
        <f t="shared" si="4"/>
        <v>6.3</v>
      </c>
      <c r="N27" s="12">
        <v>0</v>
      </c>
    </row>
    <row r="28" s="2" customFormat="1" ht="45" customHeight="1" spans="1:14">
      <c r="A28" s="11">
        <v>24</v>
      </c>
      <c r="B28" s="12" t="s">
        <v>83</v>
      </c>
      <c r="C28" s="12" t="s">
        <v>90</v>
      </c>
      <c r="D28" s="12" t="s">
        <v>40</v>
      </c>
      <c r="E28" s="13" t="s">
        <v>94</v>
      </c>
      <c r="F28" s="12" t="s">
        <v>40</v>
      </c>
      <c r="G28" s="12">
        <v>14.1</v>
      </c>
      <c r="H28" s="12">
        <f t="shared" si="0"/>
        <v>4.7</v>
      </c>
      <c r="I28" s="12">
        <f t="shared" si="1"/>
        <v>3.76</v>
      </c>
      <c r="J28" s="12">
        <f t="shared" si="2"/>
        <v>0.47</v>
      </c>
      <c r="K28" s="12">
        <f t="shared" si="3"/>
        <v>0.47</v>
      </c>
      <c r="L28" s="12"/>
      <c r="M28" s="12">
        <f t="shared" si="4"/>
        <v>9.4</v>
      </c>
      <c r="N28" s="12">
        <v>0</v>
      </c>
    </row>
    <row r="29" s="2" customFormat="1" ht="28.5" spans="1:14">
      <c r="A29" s="11">
        <v>25</v>
      </c>
      <c r="B29" s="12" t="s">
        <v>83</v>
      </c>
      <c r="C29" s="12" t="s">
        <v>83</v>
      </c>
      <c r="D29" s="12" t="s">
        <v>95</v>
      </c>
      <c r="E29" s="13" t="s">
        <v>96</v>
      </c>
      <c r="F29" s="12" t="s">
        <v>95</v>
      </c>
      <c r="G29" s="12">
        <v>15</v>
      </c>
      <c r="H29" s="12">
        <f t="shared" si="0"/>
        <v>5</v>
      </c>
      <c r="I29" s="12">
        <f t="shared" si="1"/>
        <v>4</v>
      </c>
      <c r="J29" s="12">
        <f t="shared" si="2"/>
        <v>0.5</v>
      </c>
      <c r="K29" s="12">
        <f t="shared" si="3"/>
        <v>0.5</v>
      </c>
      <c r="L29" s="12">
        <v>4</v>
      </c>
      <c r="M29" s="12">
        <f t="shared" si="4"/>
        <v>6</v>
      </c>
      <c r="N29" s="12">
        <v>0</v>
      </c>
    </row>
    <row r="30" s="2" customFormat="1" ht="28.5" spans="1:14">
      <c r="A30" s="11">
        <v>26</v>
      </c>
      <c r="B30" s="12" t="s">
        <v>97</v>
      </c>
      <c r="C30" s="12" t="s">
        <v>98</v>
      </c>
      <c r="D30" s="12"/>
      <c r="E30" s="14" t="s">
        <v>99</v>
      </c>
      <c r="F30" s="12" t="s">
        <v>98</v>
      </c>
      <c r="G30" s="12">
        <v>193.5</v>
      </c>
      <c r="H30" s="12">
        <f t="shared" si="0"/>
        <v>64.5</v>
      </c>
      <c r="I30" s="12">
        <f t="shared" si="1"/>
        <v>51.6</v>
      </c>
      <c r="J30" s="12">
        <f t="shared" si="2"/>
        <v>6.45</v>
      </c>
      <c r="K30" s="12">
        <f t="shared" si="3"/>
        <v>6.45</v>
      </c>
      <c r="L30" s="12">
        <v>4.53</v>
      </c>
      <c r="M30" s="12">
        <f t="shared" si="4"/>
        <v>124.47</v>
      </c>
      <c r="N30" s="12">
        <v>0</v>
      </c>
    </row>
    <row r="31" s="2" customFormat="1" ht="57" spans="1:14">
      <c r="A31" s="11">
        <v>27</v>
      </c>
      <c r="B31" s="12" t="s">
        <v>75</v>
      </c>
      <c r="C31" s="12" t="s">
        <v>100</v>
      </c>
      <c r="D31" s="12" t="s">
        <v>101</v>
      </c>
      <c r="E31" s="14" t="s">
        <v>102</v>
      </c>
      <c r="F31" s="12" t="s">
        <v>101</v>
      </c>
      <c r="G31" s="12">
        <v>42</v>
      </c>
      <c r="H31" s="12">
        <f t="shared" si="0"/>
        <v>14</v>
      </c>
      <c r="I31" s="12">
        <f t="shared" si="1"/>
        <v>11.2</v>
      </c>
      <c r="J31" s="12">
        <f t="shared" si="2"/>
        <v>1.4</v>
      </c>
      <c r="K31" s="12">
        <f t="shared" si="3"/>
        <v>1.4</v>
      </c>
      <c r="L31" s="12"/>
      <c r="M31" s="12">
        <f t="shared" si="4"/>
        <v>28</v>
      </c>
      <c r="N31" s="12">
        <v>0</v>
      </c>
    </row>
    <row r="32" s="2" customFormat="1" ht="28.5" spans="1:14">
      <c r="A32" s="11">
        <v>28</v>
      </c>
      <c r="B32" s="12" t="s">
        <v>64</v>
      </c>
      <c r="C32" s="12" t="s">
        <v>103</v>
      </c>
      <c r="D32" s="12" t="s">
        <v>103</v>
      </c>
      <c r="E32" s="14" t="s">
        <v>104</v>
      </c>
      <c r="F32" s="12" t="s">
        <v>82</v>
      </c>
      <c r="G32" s="17">
        <v>72</v>
      </c>
      <c r="H32" s="12">
        <f t="shared" si="0"/>
        <v>24</v>
      </c>
      <c r="I32" s="12">
        <f t="shared" si="1"/>
        <v>19.2</v>
      </c>
      <c r="J32" s="12">
        <f t="shared" si="2"/>
        <v>2.4</v>
      </c>
      <c r="K32" s="12">
        <f t="shared" si="3"/>
        <v>2.4</v>
      </c>
      <c r="L32" s="17">
        <v>1.04</v>
      </c>
      <c r="M32" s="12">
        <f t="shared" si="4"/>
        <v>46.96</v>
      </c>
      <c r="N32" s="12">
        <v>0</v>
      </c>
    </row>
    <row r="33" s="2" customFormat="1" ht="42.75" spans="1:14">
      <c r="A33" s="11">
        <v>29</v>
      </c>
      <c r="B33" s="12" t="s">
        <v>64</v>
      </c>
      <c r="C33" s="12" t="s">
        <v>105</v>
      </c>
      <c r="D33" s="12"/>
      <c r="E33" s="14" t="s">
        <v>106</v>
      </c>
      <c r="F33" s="12" t="s">
        <v>105</v>
      </c>
      <c r="G33" s="17">
        <v>24.6</v>
      </c>
      <c r="H33" s="12">
        <f t="shared" si="0"/>
        <v>8.2</v>
      </c>
      <c r="I33" s="12">
        <f t="shared" si="1"/>
        <v>6.56</v>
      </c>
      <c r="J33" s="12">
        <f t="shared" si="2"/>
        <v>0.82</v>
      </c>
      <c r="K33" s="12">
        <f t="shared" si="3"/>
        <v>0.82</v>
      </c>
      <c r="L33" s="17">
        <v>0.44</v>
      </c>
      <c r="M33" s="12">
        <f t="shared" si="4"/>
        <v>15.96</v>
      </c>
      <c r="N33" s="12">
        <v>0</v>
      </c>
    </row>
    <row r="34" s="2" customFormat="1" ht="14.25" spans="1:14">
      <c r="A34" s="11"/>
      <c r="B34" s="12" t="s">
        <v>107</v>
      </c>
      <c r="C34" s="12"/>
      <c r="D34" s="12"/>
      <c r="E34" s="12"/>
      <c r="F34" s="12"/>
      <c r="G34" s="12">
        <f t="shared" ref="G34:O34" si="5">SUM(G5:G33)</f>
        <v>1556.25</v>
      </c>
      <c r="H34" s="12">
        <f t="shared" si="5"/>
        <v>518.75</v>
      </c>
      <c r="I34" s="12">
        <f t="shared" si="5"/>
        <v>415</v>
      </c>
      <c r="J34" s="12">
        <f t="shared" si="5"/>
        <v>51.875</v>
      </c>
      <c r="K34" s="12">
        <f t="shared" si="5"/>
        <v>51.875</v>
      </c>
      <c r="L34" s="12">
        <f t="shared" si="5"/>
        <v>24.118</v>
      </c>
      <c r="M34" s="12">
        <f t="shared" si="5"/>
        <v>1013.382</v>
      </c>
      <c r="N34" s="12">
        <f t="shared" si="5"/>
        <v>0</v>
      </c>
    </row>
    <row r="35" ht="27" customHeight="1" spans="1:1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</row>
    <row r="37" spans="14:14">
      <c r="N37" s="5" t="s">
        <v>108</v>
      </c>
    </row>
    <row r="40" ht="66" customHeight="1"/>
  </sheetData>
  <mergeCells count="17">
    <mergeCell ref="A1:N1"/>
    <mergeCell ref="A2:N2"/>
    <mergeCell ref="A35:E3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2016-04-25T01:23:00Z</dcterms:created>
  <dcterms:modified xsi:type="dcterms:W3CDTF">2017-10-26T02:32:24Z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