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definedNames>
    <definedName name="_xlnm.Print_Titles" localSheetId="0">Sheet1!$1:$5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<sst xmlns="http://schemas.openxmlformats.org/spreadsheetml/2006/main" count="63">
  <si>
    <t>2018年度怀集县村级公益事业建设“一事一议” 财政奖补项目（第二批）资金安排方案</t>
  </si>
  <si>
    <t>制表单位：怀集县农业局</t>
  </si>
  <si>
    <t>制表时间：2018年10月30日</t>
  </si>
  <si>
    <t>序号</t>
  </si>
  <si>
    <t>镇名</t>
  </si>
  <si>
    <t>村名</t>
  </si>
  <si>
    <t>经济社</t>
  </si>
  <si>
    <t>项目建设内容</t>
  </si>
  <si>
    <t>总投资（单位：万元）</t>
  </si>
  <si>
    <t>备注</t>
  </si>
  <si>
    <t>项目总投资</t>
  </si>
  <si>
    <t>财政奖补资金合计</t>
  </si>
  <si>
    <t>中央和省财政补助</t>
  </si>
  <si>
    <t>市财政补助</t>
  </si>
  <si>
    <t>县财政补助</t>
  </si>
  <si>
    <t>农民筹资筹劳</t>
  </si>
  <si>
    <t>村集体经济和社会捐赠</t>
  </si>
  <si>
    <t>其他财政资金</t>
  </si>
  <si>
    <t>梁村</t>
  </si>
  <si>
    <t>石矮</t>
  </si>
  <si>
    <t>道路新扩1200*4.5*0.2米</t>
  </si>
  <si>
    <t>白屋</t>
  </si>
  <si>
    <t>村道250米，排水沟250米挡土墙48立方，路灯10盏，垃圾池1个等</t>
  </si>
  <si>
    <t>冷坑</t>
  </si>
  <si>
    <t>谭庙</t>
  </si>
  <si>
    <t>谭庙寨</t>
  </si>
  <si>
    <t>主干道硬底化481*7*0.2米，园建工程9项，驳岸工程2300立方米，水渠281*1*1米，环湖绿道550*2.5*0.15米，照明工程100盏等</t>
  </si>
  <si>
    <t>朗照</t>
  </si>
  <si>
    <t>第六社</t>
  </si>
  <si>
    <t>文化楼240平方</t>
  </si>
  <si>
    <t>桐光</t>
  </si>
  <si>
    <t>蒋屋社</t>
  </si>
  <si>
    <t>文化广场1300平方等</t>
  </si>
  <si>
    <t>富瑞</t>
  </si>
  <si>
    <t>十六队</t>
  </si>
  <si>
    <t>文化楼400平方</t>
  </si>
  <si>
    <t>和平</t>
  </si>
  <si>
    <t>黄甲</t>
  </si>
  <si>
    <t>文体广场1800平方及附属配套工程</t>
  </si>
  <si>
    <t>甘洒</t>
  </si>
  <si>
    <t>钱村</t>
  </si>
  <si>
    <t>路灯100盏</t>
  </si>
  <si>
    <t>石梅</t>
  </si>
  <si>
    <t>7队</t>
  </si>
  <si>
    <t>村道硬底化450*3*0.18挡土墙39立方米、便道60米、排水沟80米等</t>
  </si>
  <si>
    <t>凤岗</t>
  </si>
  <si>
    <t>黄石</t>
  </si>
  <si>
    <t>第一、第二社</t>
  </si>
  <si>
    <t>文化广场挡土墙20.4立方米、挖土360平方米、护栏68米、排水渠20米、地面硬底化381立方，水渠250米、填土6175立方，护栏68米。</t>
  </si>
  <si>
    <t>诗洞</t>
  </si>
  <si>
    <t>双龙</t>
  </si>
  <si>
    <t>琴模</t>
  </si>
  <si>
    <t>文体广场 平方及附属配套工程，文化楼  平方</t>
  </si>
  <si>
    <t>连麦</t>
  </si>
  <si>
    <t>石坑</t>
  </si>
  <si>
    <t>峙一、峙二</t>
  </si>
  <si>
    <t>村道硬底化680米、路基工程、路灯11盏、停车场等</t>
  </si>
  <si>
    <t>坳仔</t>
  </si>
  <si>
    <t>渡头</t>
  </si>
  <si>
    <t>圳崀</t>
  </si>
  <si>
    <t>村道硬底化700.2.5*0.15米，平整路基700米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</si>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</sst>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7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NumberForma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76" fontId="6" fillId="2" borderId="1" xfId="0" applyNumberFormat="1" applyFont="1" applyFill="1" applyBorder="1" applyAlignment="1">
      <alignment horizontal="left" vertical="top" wrapText="1"/>
    </xf>
    <xf numFmtId="177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top" wrapText="1"/>
    </xf>
    <xf numFmtId="0" fontId="0" fillId="2" borderId="0" xfId="0" applyNumberFormat="1" applyFill="1" applyAlignment="1">
      <alignment vertical="center" wrapText="1"/>
    </xf>
  </cellXfs>
  <cellStyles count="59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Sheet1 (2)_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Sheet1 (2)_3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Sheet1_1_2014奖补汇总(市县分开)2014070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2_2014奖补汇总(市县分开)20140707" xfId="54"/>
    <cellStyle name="常规 3" xfId="55"/>
    <cellStyle name="常规_Sheet1_2014奖补汇总(市县分开)20140707" xfId="56"/>
    <cellStyle name="常规_Sheet1 (2)" xfId="57"/>
    <cellStyle name="常规 4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workbookViewId="0">
      <selection activeCell="K12" sqref="K12:L12"/>
    </sheetView>
  </sheetViews>
  <sheetFormatPr defaultColWidth="9" defaultRowHeight="13.5"/>
  <cols>
    <col min="1" max="1" width="3.75" style="6" customWidth="1"/>
    <col min="2" max="2" width="5.5" style="7" customWidth="1"/>
    <col min="3" max="3" width="5.625" style="7" customWidth="1"/>
    <col min="4" max="4" width="9.125" style="7" customWidth="1"/>
    <col min="5" max="5" width="23.5" style="8" customWidth="1"/>
    <col min="6" max="6" width="8.375" style="7" customWidth="1"/>
    <col min="7" max="7" width="8.625" style="7" customWidth="1"/>
    <col min="8" max="8" width="9" style="9" customWidth="1"/>
    <col min="9" max="9" width="7.5" style="7" customWidth="1"/>
    <col min="10" max="10" width="7.75" style="7" customWidth="1"/>
    <col min="11" max="11" width="7.375" style="7" customWidth="1"/>
    <col min="12" max="12" width="12.5" style="7" customWidth="1"/>
    <col min="13" max="13" width="6.75" style="7" customWidth="1"/>
    <col min="14" max="14" width="14.625" style="10" customWidth="1"/>
    <col min="15" max="15" width="12.625"/>
  </cols>
  <sheetData>
    <row r="1" s="1" customFormat="1" ht="34" customHeight="1" spans="1:14">
      <c r="A1" s="11" t="s">
        <v>0</v>
      </c>
      <c r="B1" s="12"/>
      <c r="C1" s="12"/>
      <c r="D1" s="12"/>
      <c r="E1" s="12"/>
      <c r="F1" s="12"/>
      <c r="G1" s="12"/>
      <c r="H1" s="13"/>
      <c r="I1" s="12"/>
      <c r="J1" s="12"/>
      <c r="K1" s="12"/>
      <c r="L1" s="12"/>
      <c r="M1" s="12"/>
      <c r="N1" s="12"/>
    </row>
    <row r="2" s="2" customFormat="1" ht="25" customHeight="1" spans="1:14">
      <c r="A2" s="14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 t="s">
        <v>2</v>
      </c>
      <c r="M2" s="14"/>
      <c r="N2" s="14"/>
    </row>
    <row r="3" ht="19" customHeight="1" spans="1:14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18"/>
      <c r="H3" s="19"/>
      <c r="I3" s="18"/>
      <c r="J3" s="18"/>
      <c r="K3" s="18"/>
      <c r="L3" s="18"/>
      <c r="M3" s="18"/>
      <c r="N3" s="18" t="s">
        <v>9</v>
      </c>
    </row>
    <row r="4" spans="1:14">
      <c r="A4" s="16"/>
      <c r="B4" s="17"/>
      <c r="C4" s="17"/>
      <c r="D4" s="17"/>
      <c r="E4" s="17"/>
      <c r="F4" s="17" t="s">
        <v>10</v>
      </c>
      <c r="G4" s="17" t="s">
        <v>11</v>
      </c>
      <c r="H4" s="20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8"/>
    </row>
    <row r="5" ht="36" customHeight="1" spans="1:14">
      <c r="A5" s="16"/>
      <c r="B5" s="17"/>
      <c r="C5" s="17"/>
      <c r="D5" s="17"/>
      <c r="E5" s="17"/>
      <c r="F5" s="17"/>
      <c r="G5" s="17"/>
      <c r="H5" s="20"/>
      <c r="I5" s="17"/>
      <c r="J5" s="17"/>
      <c r="K5" s="17"/>
      <c r="L5" s="17"/>
      <c r="M5" s="17"/>
      <c r="N5" s="18"/>
    </row>
    <row r="6" s="3" customFormat="1" ht="30" customHeight="1" spans="1:14">
      <c r="A6" s="21">
        <v>1</v>
      </c>
      <c r="B6" s="22" t="s">
        <v>18</v>
      </c>
      <c r="C6" s="22" t="s">
        <v>19</v>
      </c>
      <c r="D6" s="22"/>
      <c r="E6" s="23" t="s">
        <v>20</v>
      </c>
      <c r="F6" s="22">
        <v>108</v>
      </c>
      <c r="G6" s="23">
        <f t="shared" ref="G6:G18" si="0">F6/3</f>
        <v>36</v>
      </c>
      <c r="H6" s="22">
        <f t="shared" ref="H6:H18" si="1">G6*0.8</f>
        <v>28.8</v>
      </c>
      <c r="I6" s="22">
        <f t="shared" ref="I6:I18" si="2">G6*0.1</f>
        <v>3.6</v>
      </c>
      <c r="J6" s="22">
        <f t="shared" ref="J6:J18" si="3">G6*0.1</f>
        <v>3.6</v>
      </c>
      <c r="K6" s="22"/>
      <c r="L6" s="22">
        <f>F6-G6-K6</f>
        <v>72</v>
      </c>
      <c r="M6" s="22"/>
      <c r="N6" s="27"/>
    </row>
    <row r="7" s="4" customFormat="1" ht="53" customHeight="1" spans="1:14">
      <c r="A7" s="21">
        <v>2</v>
      </c>
      <c r="B7" s="22" t="s">
        <v>18</v>
      </c>
      <c r="C7" s="22" t="s">
        <v>18</v>
      </c>
      <c r="D7" s="22" t="s">
        <v>21</v>
      </c>
      <c r="E7" s="23" t="s">
        <v>22</v>
      </c>
      <c r="F7" s="22">
        <v>21</v>
      </c>
      <c r="G7" s="23">
        <f t="shared" si="0"/>
        <v>7</v>
      </c>
      <c r="H7" s="22">
        <f t="shared" si="1"/>
        <v>5.6</v>
      </c>
      <c r="I7" s="22">
        <f t="shared" si="2"/>
        <v>0.7</v>
      </c>
      <c r="J7" s="22">
        <f t="shared" si="3"/>
        <v>0.7</v>
      </c>
      <c r="K7" s="22">
        <v>1.5</v>
      </c>
      <c r="L7" s="22">
        <v>12.5</v>
      </c>
      <c r="M7" s="22"/>
      <c r="N7" s="27"/>
    </row>
    <row r="8" s="4" customFormat="1" ht="117" customHeight="1" spans="1:14">
      <c r="A8" s="21">
        <v>3</v>
      </c>
      <c r="B8" s="22" t="s">
        <v>23</v>
      </c>
      <c r="C8" s="22" t="s">
        <v>24</v>
      </c>
      <c r="D8" s="22" t="s">
        <v>25</v>
      </c>
      <c r="E8" s="23" t="s">
        <v>26</v>
      </c>
      <c r="F8" s="22">
        <v>345</v>
      </c>
      <c r="G8" s="23">
        <f t="shared" si="0"/>
        <v>115</v>
      </c>
      <c r="H8" s="22">
        <f t="shared" si="1"/>
        <v>92</v>
      </c>
      <c r="I8" s="22">
        <f t="shared" si="2"/>
        <v>11.5</v>
      </c>
      <c r="J8" s="22">
        <f t="shared" si="3"/>
        <v>11.5</v>
      </c>
      <c r="K8" s="22">
        <v>2</v>
      </c>
      <c r="L8" s="22">
        <v>228</v>
      </c>
      <c r="M8" s="22"/>
      <c r="N8" s="27"/>
    </row>
    <row r="9" s="4" customFormat="1" ht="14.25" spans="1:14">
      <c r="A9" s="21">
        <v>4</v>
      </c>
      <c r="B9" s="22" t="s">
        <v>23</v>
      </c>
      <c r="C9" s="22" t="s">
        <v>27</v>
      </c>
      <c r="D9" s="22" t="s">
        <v>28</v>
      </c>
      <c r="E9" s="23" t="s">
        <v>29</v>
      </c>
      <c r="F9" s="22">
        <v>42</v>
      </c>
      <c r="G9" s="23">
        <f t="shared" si="0"/>
        <v>14</v>
      </c>
      <c r="H9" s="22">
        <f t="shared" si="1"/>
        <v>11.2</v>
      </c>
      <c r="I9" s="22">
        <f t="shared" si="2"/>
        <v>1.4</v>
      </c>
      <c r="J9" s="22">
        <f t="shared" si="3"/>
        <v>1.4</v>
      </c>
      <c r="K9" s="22">
        <v>0.26</v>
      </c>
      <c r="L9" s="22">
        <v>27.74</v>
      </c>
      <c r="M9" s="22"/>
      <c r="N9" s="27"/>
    </row>
    <row r="10" s="4" customFormat="1" ht="14.25" spans="1:14">
      <c r="A10" s="21">
        <v>5</v>
      </c>
      <c r="B10" s="22" t="s">
        <v>23</v>
      </c>
      <c r="C10" s="22" t="s">
        <v>30</v>
      </c>
      <c r="D10" s="22" t="s">
        <v>31</v>
      </c>
      <c r="E10" s="23" t="s">
        <v>32</v>
      </c>
      <c r="F10" s="22">
        <v>24</v>
      </c>
      <c r="G10" s="23">
        <f t="shared" si="0"/>
        <v>8</v>
      </c>
      <c r="H10" s="22">
        <f t="shared" si="1"/>
        <v>6.4</v>
      </c>
      <c r="I10" s="22">
        <f t="shared" si="2"/>
        <v>0.8</v>
      </c>
      <c r="J10" s="22">
        <f t="shared" si="3"/>
        <v>0.8</v>
      </c>
      <c r="K10" s="22">
        <v>0.24</v>
      </c>
      <c r="L10" s="22">
        <v>15.76</v>
      </c>
      <c r="M10" s="22"/>
      <c r="N10" s="27"/>
    </row>
    <row r="11" s="4" customFormat="1" ht="14.25" spans="1:14">
      <c r="A11" s="21">
        <v>6</v>
      </c>
      <c r="B11" s="22" t="s">
        <v>23</v>
      </c>
      <c r="C11" s="22" t="s">
        <v>33</v>
      </c>
      <c r="D11" s="22" t="s">
        <v>34</v>
      </c>
      <c r="E11" s="23" t="s">
        <v>35</v>
      </c>
      <c r="F11" s="22">
        <v>69</v>
      </c>
      <c r="G11" s="23">
        <f t="shared" si="0"/>
        <v>23</v>
      </c>
      <c r="H11" s="22">
        <f t="shared" si="1"/>
        <v>18.4</v>
      </c>
      <c r="I11" s="22">
        <f t="shared" si="2"/>
        <v>2.3</v>
      </c>
      <c r="J11" s="22">
        <f t="shared" si="3"/>
        <v>2.3</v>
      </c>
      <c r="K11" s="22">
        <v>0.8</v>
      </c>
      <c r="L11" s="22">
        <v>45.2</v>
      </c>
      <c r="M11" s="22"/>
      <c r="N11" s="27"/>
    </row>
    <row r="12" s="4" customFormat="1" ht="28.5" spans="1:14">
      <c r="A12" s="21">
        <v>7</v>
      </c>
      <c r="B12" s="22" t="s">
        <v>23</v>
      </c>
      <c r="C12" s="22" t="s">
        <v>36</v>
      </c>
      <c r="D12" s="22" t="s">
        <v>37</v>
      </c>
      <c r="E12" s="23" t="s">
        <v>38</v>
      </c>
      <c r="F12" s="22">
        <v>36</v>
      </c>
      <c r="G12" s="23">
        <f t="shared" si="0"/>
        <v>12</v>
      </c>
      <c r="H12" s="22">
        <f t="shared" si="1"/>
        <v>9.6</v>
      </c>
      <c r="I12" s="22">
        <f t="shared" si="2"/>
        <v>1.2</v>
      </c>
      <c r="J12" s="22">
        <f t="shared" si="3"/>
        <v>1.2</v>
      </c>
      <c r="K12" s="22">
        <v>0.9</v>
      </c>
      <c r="L12" s="22">
        <v>23.1</v>
      </c>
      <c r="N12" s="27"/>
    </row>
    <row r="13" s="4" customFormat="1" ht="14.25" spans="1:14">
      <c r="A13" s="21">
        <v>8</v>
      </c>
      <c r="B13" s="22" t="s">
        <v>39</v>
      </c>
      <c r="C13" s="22" t="s">
        <v>40</v>
      </c>
      <c r="D13" s="22" t="s">
        <v>40</v>
      </c>
      <c r="E13" s="23" t="s">
        <v>41</v>
      </c>
      <c r="F13" s="22">
        <v>24</v>
      </c>
      <c r="G13" s="23">
        <f t="shared" si="0"/>
        <v>8</v>
      </c>
      <c r="H13" s="22">
        <f t="shared" si="1"/>
        <v>6.4</v>
      </c>
      <c r="I13" s="22">
        <f t="shared" si="2"/>
        <v>0.8</v>
      </c>
      <c r="J13" s="22">
        <f t="shared" si="3"/>
        <v>0.8</v>
      </c>
      <c r="K13" s="22">
        <v>6</v>
      </c>
      <c r="L13" s="22">
        <v>8</v>
      </c>
      <c r="M13" s="22">
        <v>3</v>
      </c>
      <c r="N13" s="27"/>
    </row>
    <row r="14" s="3" customFormat="1" ht="42.75" spans="1:14">
      <c r="A14" s="21">
        <v>9</v>
      </c>
      <c r="B14" s="22" t="s">
        <v>39</v>
      </c>
      <c r="C14" s="22" t="s">
        <v>42</v>
      </c>
      <c r="D14" s="22" t="s">
        <v>43</v>
      </c>
      <c r="E14" s="23" t="s">
        <v>44</v>
      </c>
      <c r="F14" s="22">
        <v>25.5</v>
      </c>
      <c r="G14" s="23">
        <v>8.5</v>
      </c>
      <c r="H14" s="22">
        <v>6.8</v>
      </c>
      <c r="I14" s="22">
        <v>0.85</v>
      </c>
      <c r="J14" s="22">
        <v>0.85</v>
      </c>
      <c r="K14" s="22"/>
      <c r="L14" s="22">
        <v>17</v>
      </c>
      <c r="M14" s="22"/>
      <c r="N14" s="27"/>
    </row>
    <row r="15" s="4" customFormat="1" ht="109" customHeight="1" spans="1:14">
      <c r="A15" s="21">
        <v>10</v>
      </c>
      <c r="B15" s="22" t="s">
        <v>45</v>
      </c>
      <c r="C15" s="22" t="s">
        <v>46</v>
      </c>
      <c r="D15" s="22" t="s">
        <v>47</v>
      </c>
      <c r="E15" s="23" t="s">
        <v>48</v>
      </c>
      <c r="F15" s="22">
        <v>48</v>
      </c>
      <c r="G15" s="23">
        <f>F15/3</f>
        <v>16</v>
      </c>
      <c r="H15" s="22">
        <f>G15*0.8</f>
        <v>12.8</v>
      </c>
      <c r="I15" s="22">
        <f>G15*0.1</f>
        <v>1.6</v>
      </c>
      <c r="J15" s="22">
        <f>G15*0.1</f>
        <v>1.6</v>
      </c>
      <c r="K15" s="22">
        <v>0.82</v>
      </c>
      <c r="L15" s="22">
        <v>41.18</v>
      </c>
      <c r="M15" s="22"/>
      <c r="N15" s="27"/>
    </row>
    <row r="16" s="4" customFormat="1" ht="28.5" spans="1:14">
      <c r="A16" s="21">
        <v>11</v>
      </c>
      <c r="B16" s="22" t="s">
        <v>49</v>
      </c>
      <c r="C16" s="22" t="s">
        <v>50</v>
      </c>
      <c r="D16" s="22" t="s">
        <v>51</v>
      </c>
      <c r="E16" s="23" t="s">
        <v>52</v>
      </c>
      <c r="F16" s="22">
        <v>96</v>
      </c>
      <c r="G16" s="23">
        <f>F16/3</f>
        <v>32</v>
      </c>
      <c r="H16" s="22">
        <f>G16*0.8</f>
        <v>25.6</v>
      </c>
      <c r="I16" s="22">
        <f>G16*0.1</f>
        <v>3.2</v>
      </c>
      <c r="J16" s="22">
        <f>G16*0.1</f>
        <v>3.2</v>
      </c>
      <c r="K16" s="22"/>
      <c r="L16" s="22">
        <v>64</v>
      </c>
      <c r="M16" s="22"/>
      <c r="N16" s="27"/>
    </row>
    <row r="17" s="4" customFormat="1" ht="62" customHeight="1" spans="1:14">
      <c r="A17" s="21">
        <v>12</v>
      </c>
      <c r="B17" s="22" t="s">
        <v>53</v>
      </c>
      <c r="C17" s="22" t="s">
        <v>54</v>
      </c>
      <c r="D17" s="22" t="s">
        <v>55</v>
      </c>
      <c r="E17" s="23" t="s">
        <v>56</v>
      </c>
      <c r="F17" s="22">
        <v>36</v>
      </c>
      <c r="G17" s="23">
        <f>F17/3</f>
        <v>12</v>
      </c>
      <c r="H17" s="22">
        <f>G17*0.8</f>
        <v>9.6</v>
      </c>
      <c r="I17" s="22">
        <f>G17*0.1</f>
        <v>1.2</v>
      </c>
      <c r="J17" s="22">
        <f>G17*0.1</f>
        <v>1.2</v>
      </c>
      <c r="K17" s="22">
        <v>0.77</v>
      </c>
      <c r="L17" s="22">
        <v>23.23</v>
      </c>
      <c r="M17" s="22"/>
      <c r="N17" s="27"/>
    </row>
    <row r="18" s="4" customFormat="1" ht="49" customHeight="1" spans="1:14">
      <c r="A18" s="21">
        <v>13</v>
      </c>
      <c r="B18" s="22" t="s">
        <v>57</v>
      </c>
      <c r="C18" s="22" t="s">
        <v>58</v>
      </c>
      <c r="D18" s="22" t="s">
        <v>59</v>
      </c>
      <c r="E18" s="23" t="s">
        <v>60</v>
      </c>
      <c r="F18" s="22">
        <v>18</v>
      </c>
      <c r="G18" s="23">
        <f>F18/3</f>
        <v>6</v>
      </c>
      <c r="H18" s="22">
        <f>G18*0.8</f>
        <v>4.8</v>
      </c>
      <c r="I18" s="22">
        <f>G18*0.1</f>
        <v>0.6</v>
      </c>
      <c r="J18" s="22">
        <f>G18*0.1</f>
        <v>0.6</v>
      </c>
      <c r="K18" s="22"/>
      <c r="L18" s="22">
        <v>12.2</v>
      </c>
      <c r="M18" s="22"/>
      <c r="N18" s="27"/>
    </row>
    <row r="19" s="4" customFormat="1" ht="29" customHeight="1" spans="1:14">
      <c r="A19" s="21"/>
      <c r="B19" s="22" t="s">
        <v>61</v>
      </c>
      <c r="C19" s="22"/>
      <c r="D19" s="22"/>
      <c r="E19" s="22"/>
      <c r="F19" s="22">
        <f>SUM(F6:F18)</f>
        <v>892.5</v>
      </c>
      <c r="G19" s="22">
        <f>SUM(G6:G18)</f>
        <v>297.5</v>
      </c>
      <c r="H19" s="22">
        <f t="shared" ref="H19:N19" si="4">SUM(H6:H18)</f>
        <v>238</v>
      </c>
      <c r="I19" s="22">
        <f t="shared" si="4"/>
        <v>29.75</v>
      </c>
      <c r="J19" s="22">
        <f t="shared" si="4"/>
        <v>29.75</v>
      </c>
      <c r="K19" s="22">
        <f t="shared" si="4"/>
        <v>13.29</v>
      </c>
      <c r="L19" s="22">
        <f t="shared" si="4"/>
        <v>589.91</v>
      </c>
      <c r="M19" s="22">
        <f t="shared" si="4"/>
        <v>3</v>
      </c>
      <c r="N19" s="22"/>
    </row>
    <row r="20" s="5" customFormat="1" spans="1:14">
      <c r="A20" s="24"/>
      <c r="B20" s="25"/>
      <c r="C20" s="25"/>
      <c r="D20" s="25"/>
      <c r="E20" s="26"/>
      <c r="F20" s="25"/>
      <c r="G20" s="25"/>
      <c r="H20" s="9"/>
      <c r="I20" s="25"/>
      <c r="J20" s="25"/>
      <c r="K20" s="25"/>
      <c r="L20" s="25"/>
      <c r="M20" s="25"/>
      <c r="N20" s="28"/>
    </row>
    <row r="21" s="5" customFormat="1" spans="1:14">
      <c r="A21" s="24"/>
      <c r="B21" s="25"/>
      <c r="C21" s="25"/>
      <c r="D21" s="25"/>
      <c r="E21" s="26"/>
      <c r="F21" s="25"/>
      <c r="G21" s="25"/>
      <c r="H21" s="9"/>
      <c r="I21" s="25"/>
      <c r="J21" s="25"/>
      <c r="K21" s="25"/>
      <c r="L21" s="25"/>
      <c r="M21" s="25" t="s">
        <v>62</v>
      </c>
      <c r="N21" s="28"/>
    </row>
  </sheetData>
  <mergeCells count="18">
    <mergeCell ref="A1:N1"/>
    <mergeCell ref="A2:E2"/>
    <mergeCell ref="L2:N2"/>
    <mergeCell ref="F3:M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N3:N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2016-04-25T01:23:00Z</dcterms:created>
  <dcterms:modified xsi:type="dcterms:W3CDTF">2018-10-31T00:57:58Z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